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Kalkyl pellets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<sst xmlns="http://schemas.openxmlformats.org/spreadsheetml/2006/main" count="74" uniqueCount="63">
  <si>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</si>
  <si>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</si>
  <si>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</si>
  <si>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</si>
  <si>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</si>
  <si>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</si>
  <si>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</si>
  <si>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</si>
  <si>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  3 månader</t>
  </si>
  <si>
    <t>Fjärrvärme alternativ 3</t>
  </si>
  <si>
    <t xml:space="preserve">     135 000 kr*)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</si>
  <si>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</si>
  <si>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</si>
  <si>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</si>
  <si>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</si>
  <si>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</si>
  <si>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</si>
  <si>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</si>
  <si>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</si>
  <si>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</si>
  <si>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</si>
  <si>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</si>
  <si>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</si>
  <si>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</si>
  <si>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</si>
  <si>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</si>
  <si>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</si>
  <si>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</si>
  <si>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</si>
  <si>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</si>
  <si>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</si>
  <si>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Effekt:</t>
  </si>
  <si>
    <t>Årlig fjärrvärmeförbrukning:</t>
  </si>
  <si>
    <t>Energipris 2018 (alternativ 2):</t>
  </si>
  <si>
    <t>öre/KWh</t>
  </si>
  <si>
    <t>Energipris 2018 (alternativ 3):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</si>
  <si>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</si>
  <si>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</si>
  <si>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</si>
  <si>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</si>
  <si>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</si>
  <si>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</si>
  <si>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</si>
  <si>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</si>
  <si>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</si>
  <si>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</si>
  <si>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</si>
  <si>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</si>
  <si>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</si>
  <si>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</si>
  <si>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</si>
  <si>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</si>
  <si>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</si>
  <si>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</si>
  <si>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>Årlig pelletsförbrukning:</t>
  </si>
  <si>
    <t xml:space="preserve">  ton</t>
  </si>
  <si>
    <t xml:space="preserve">  KW</t>
  </si>
  <si>
    <t xml:space="preserve">  MWh</t>
  </si>
  <si>
    <t xml:space="preserve">   93 kr/mån</t>
  </si>
  <si>
    <t>(93 kronor/månad (inkl moms))</t>
  </si>
  <si>
    <t>Priserna gäller f r om 2020-01-01 t om 2020-12-31.</t>
  </si>
  <si>
    <t xml:space="preserve"> 64,0 öre</t>
  </si>
  <si>
    <t>60,0 öre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</si>
</sst>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36" borderId="12" xfId="0" applyFont="1" applyFill="1" applyBorder="1" applyAlignment="1">
      <alignment horizontal="right"/>
    </xf>
    <xf numFmtId="166" fontId="12" fillId="0" borderId="12" xfId="55" applyNumberFormat="1" applyFont="1" applyBorder="1" applyAlignment="1">
      <alignment/>
    </xf>
    <xf numFmtId="16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34" borderId="0" xfId="0" applyFont="1" applyFill="1" applyBorder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7.25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43</v>
      </c>
      <c r="E8" s="7"/>
      <c r="F8" s="9"/>
      <c r="G8" s="8"/>
      <c r="H8" s="49" t="s">
        <v>42</v>
      </c>
      <c r="I8" s="7"/>
      <c r="J8" s="5" t="s">
        <v>3</v>
      </c>
      <c r="K8" s="7"/>
      <c r="L8" s="5" t="s">
        <v>4</v>
      </c>
      <c r="M8" s="7"/>
      <c r="N8" s="8"/>
      <c r="O8" s="10" t="s">
        <v>44</v>
      </c>
      <c r="P8" s="7"/>
      <c r="Q8" s="49" t="s">
        <v>52</v>
      </c>
    </row>
    <row r="9" spans="1:17" ht="18" customHeight="1">
      <c r="A9" s="11" t="s">
        <v>5</v>
      </c>
      <c r="B9" s="11"/>
      <c r="C9" s="12"/>
      <c r="D9" s="14" t="s">
        <v>6</v>
      </c>
      <c r="E9" s="73"/>
      <c r="F9" s="15"/>
      <c r="G9" s="13"/>
      <c r="H9" s="50">
        <v>125</v>
      </c>
      <c r="I9" s="12"/>
      <c r="J9" s="15" t="s">
        <v>7</v>
      </c>
      <c r="K9" s="12"/>
      <c r="L9" s="17" t="s">
        <v>61</v>
      </c>
      <c r="M9" s="18"/>
      <c r="N9" s="19"/>
      <c r="O9" s="15" t="s">
        <v>58</v>
      </c>
      <c r="P9" s="12"/>
      <c r="Q9" s="15" t="s">
        <v>8</v>
      </c>
    </row>
    <row r="10" spans="1:17" ht="18" customHeight="1">
      <c r="A10" s="11" t="s">
        <v>9</v>
      </c>
      <c r="B10" s="11"/>
      <c r="C10" s="12"/>
      <c r="D10" s="16" t="s">
        <v>10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62</v>
      </c>
      <c r="M10" s="12"/>
      <c r="N10" s="13"/>
      <c r="O10" s="16" t="s">
        <v>58</v>
      </c>
      <c r="P10" s="12"/>
      <c r="Q10" s="15" t="s">
        <v>8</v>
      </c>
    </row>
    <row r="11" ht="12.75">
      <c r="P11" s="20"/>
    </row>
    <row r="12" spans="1:28" ht="12.75">
      <c r="A12" s="21" t="s">
        <v>11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12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13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14</v>
      </c>
      <c r="L13" s="22" t="s">
        <v>15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16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14</v>
      </c>
      <c r="L14" s="24" t="s">
        <v>60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17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14</v>
      </c>
      <c r="L15" s="22" t="s">
        <v>18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14</v>
      </c>
      <c r="L16" s="22" t="s">
        <v>19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20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21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22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23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59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24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14</v>
      </c>
      <c r="L20" s="22" t="s">
        <v>25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26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14</v>
      </c>
      <c r="L21" s="22" t="s">
        <v>27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28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14</v>
      </c>
      <c r="L22" s="22" t="s">
        <v>29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45</v>
      </c>
      <c r="E25" s="28" t="s">
        <v>46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30</v>
      </c>
      <c r="B27" s="41"/>
      <c r="C27" s="41"/>
      <c r="D27" s="72" t="s">
        <v>53</v>
      </c>
      <c r="E27" s="45" t="s">
        <v>41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54</v>
      </c>
      <c r="B29" s="44"/>
      <c r="C29" s="44"/>
      <c r="D29" s="83"/>
      <c r="E29" s="40" t="s">
        <v>55</v>
      </c>
      <c r="F29" s="30"/>
      <c r="G29" s="30"/>
      <c r="H29" s="43" t="s">
        <v>31</v>
      </c>
      <c r="I29" s="44"/>
      <c r="J29" s="87"/>
      <c r="K29" s="84">
        <f>((D29*4.7)*0.75)/2.4</f>
        <v>0</v>
      </c>
      <c r="L29" s="40" t="s">
        <v>56</v>
      </c>
      <c r="M29" s="71" t="s">
        <v>32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5">
        <f>K29*2.4</f>
        <v>0</v>
      </c>
      <c r="AJ29" s="40" t="s">
        <v>57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36" ht="20.25" customHeight="1">
      <c r="A31" s="43" t="s">
        <v>33</v>
      </c>
      <c r="B31" s="44"/>
      <c r="C31" s="44"/>
      <c r="D31" s="55">
        <v>64</v>
      </c>
      <c r="E31" s="42" t="s">
        <v>34</v>
      </c>
      <c r="F31" s="30"/>
      <c r="G31" s="30"/>
      <c r="H31" s="65"/>
      <c r="I31" s="30"/>
      <c r="J31" s="30"/>
      <c r="K31" s="30"/>
      <c r="L31" s="30"/>
      <c r="M31" s="30"/>
      <c r="N31" s="4"/>
      <c r="P31" s="65"/>
      <c r="Q31" s="65"/>
      <c r="AI31" s="86"/>
      <c r="AJ31" s="82"/>
    </row>
    <row r="32" spans="1:16" ht="19.5" customHeight="1">
      <c r="A32" s="43" t="s">
        <v>35</v>
      </c>
      <c r="B32" s="44"/>
      <c r="C32" s="44"/>
      <c r="D32" s="55">
        <v>60</v>
      </c>
      <c r="E32" s="42" t="s">
        <v>34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36</v>
      </c>
      <c r="E34" s="46"/>
      <c r="F34" s="47"/>
      <c r="G34" s="47"/>
      <c r="H34" s="44"/>
      <c r="I34" s="48"/>
      <c r="J34" s="43" t="s">
        <v>37</v>
      </c>
      <c r="K34" s="44"/>
      <c r="L34" s="43" t="s">
        <v>38</v>
      </c>
      <c r="M34" s="44"/>
      <c r="N34" s="44"/>
      <c r="O34" s="44"/>
      <c r="P34" s="48" t="s">
        <v>51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47</v>
      </c>
      <c r="E35" s="59" t="s">
        <v>48</v>
      </c>
      <c r="F35" s="47"/>
      <c r="G35" s="62"/>
      <c r="H35" s="44"/>
      <c r="I35" s="48" t="s">
        <v>49</v>
      </c>
      <c r="J35" s="47"/>
      <c r="K35" s="63"/>
      <c r="L35" s="46" t="s">
        <v>50</v>
      </c>
      <c r="M35" s="44"/>
      <c r="N35" s="44"/>
      <c r="O35" s="64"/>
      <c r="P35" s="46" t="s">
        <v>34</v>
      </c>
      <c r="V35" s="1"/>
      <c r="Z35" s="1"/>
      <c r="AB35" s="35"/>
      <c r="AC35" s="36"/>
      <c r="AG35" s="1"/>
    </row>
    <row r="36" spans="1:33" ht="22.5" customHeight="1">
      <c r="A36" s="74" t="s">
        <v>39</v>
      </c>
      <c r="B36" s="75"/>
      <c r="C36" s="75"/>
      <c r="D36" s="76">
        <v>1500</v>
      </c>
      <c r="E36" s="77">
        <f>K29*45*12</f>
        <v>0</v>
      </c>
      <c r="F36" s="78"/>
      <c r="G36" s="78"/>
      <c r="H36" s="78"/>
      <c r="I36" s="78"/>
      <c r="J36" s="77"/>
      <c r="K36" s="79">
        <f>AI29*D31*10</f>
        <v>0</v>
      </c>
      <c r="L36" s="77">
        <f>D36+E36+K36</f>
        <v>1500</v>
      </c>
      <c r="M36" s="78"/>
      <c r="N36" s="78"/>
      <c r="O36" s="78"/>
      <c r="P36" s="80" t="e">
        <f>L36/AI29*0.1</f>
        <v>#DIV/0!</v>
      </c>
      <c r="V36" s="1"/>
      <c r="Z36" s="1"/>
      <c r="AG36" s="1"/>
    </row>
    <row r="37" spans="1:33" ht="22.5" customHeight="1">
      <c r="A37" s="74" t="s">
        <v>40</v>
      </c>
      <c r="B37" s="75"/>
      <c r="C37" s="75"/>
      <c r="D37" s="81">
        <v>0</v>
      </c>
      <c r="E37" s="77">
        <v>0</v>
      </c>
      <c r="F37" s="78"/>
      <c r="G37" s="78"/>
      <c r="H37" s="78"/>
      <c r="I37" s="78"/>
      <c r="J37" s="78"/>
      <c r="K37" s="79">
        <f>AI29*D32*10</f>
        <v>0</v>
      </c>
      <c r="L37" s="77">
        <f>D37+E37+K37</f>
        <v>0</v>
      </c>
      <c r="M37" s="78"/>
      <c r="N37" s="78"/>
      <c r="O37" s="78"/>
      <c r="P37" s="80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18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Thomas Hellberg</cp:lastModifiedBy>
  <cp:lastPrinted>2018-05-08T12:27:48Z</cp:lastPrinted>
  <dcterms:created xsi:type="dcterms:W3CDTF">2018-04-26T08:33:35Z</dcterms:created>
  <dcterms:modified xsi:type="dcterms:W3CDTF">2020-01-30T08:41:14Z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